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480" yWindow="90" windowWidth="23250" windowHeight="12330"/>
  </bookViews>
  <sheets>
    <sheet name="Лист1" sheetId="2" r:id="rId1"/>
  </sheets>
  <calcPr calcId="152511"/>
</workbook>
</file>

<file path=xl/calcChain.xml><?xml version="1.0" encoding="utf-8"?>
<calcChain xmlns="http://schemas.openxmlformats.org/spreadsheetml/2006/main">
  <c r="T7" i="2" l="1"/>
  <c r="G8" i="2" l="1"/>
  <c r="Q7" i="2" l="1"/>
  <c r="Q8" i="2"/>
  <c r="S8" i="2" l="1"/>
  <c r="T8" i="2" s="1"/>
  <c r="S7" i="2"/>
  <c r="F8" i="2"/>
  <c r="F7" i="2"/>
  <c r="S9" i="2" l="1"/>
  <c r="T9" i="2"/>
  <c r="R9" i="2"/>
</calcChain>
</file>

<file path=xl/sharedStrings.xml><?xml version="1.0" encoding="utf-8"?>
<sst xmlns="http://schemas.openxmlformats.org/spreadsheetml/2006/main" count="34" uniqueCount="30">
  <si>
    <t>код ИП</t>
  </si>
  <si>
    <t>Модель нового ТС/оборудования</t>
  </si>
  <si>
    <t xml:space="preserve">Дефлятор 2018/2017 </t>
  </si>
  <si>
    <t xml:space="preserve">Дефлятор 2019/2018 </t>
  </si>
  <si>
    <t>Дефлятор 2021/2020</t>
  </si>
  <si>
    <t>Дефлятор 2022/2021</t>
  </si>
  <si>
    <t>Год реализации</t>
  </si>
  <si>
    <t>Стоимость в ценах базового,  года тыс. руб.с НДС</t>
  </si>
  <si>
    <t>Всего, в тыс.руб. без НДС</t>
  </si>
  <si>
    <t>Стоимость  за 1 ед. оборудования в прогнозных ценах, тыс. руб. без НДС</t>
  </si>
  <si>
    <t>Всего, в тыс.руб. с НДС</t>
  </si>
  <si>
    <t>Нименование ИП</t>
  </si>
  <si>
    <t>Количество</t>
  </si>
  <si>
    <t>Стоимость в ценах базового,  года тыс. руб.без НДС</t>
  </si>
  <si>
    <t>Итого</t>
  </si>
  <si>
    <t>Начальник отдела инвестиций</t>
  </si>
  <si>
    <t>дата составления</t>
  </si>
  <si>
    <t>Полуприцеп с кониками</t>
  </si>
  <si>
    <t>Источник ценовой информации</t>
  </si>
  <si>
    <t>в т.ч. расходы на государственную регистрацию автотранспорта, тыс. руб. НДС не облагаются</t>
  </si>
  <si>
    <t>I_000-56-1-07.10-0177</t>
  </si>
  <si>
    <t>Дефлятор 2023/2022</t>
  </si>
  <si>
    <t xml:space="preserve">Дефлятор 2020/2019 </t>
  </si>
  <si>
    <t>Дефлятор 2024/2023</t>
  </si>
  <si>
    <t>Дефлятор 2025/2024</t>
  </si>
  <si>
    <t>Сметный расчет по ИП I_000-56-1-07.10-0177; Приобретение полуприцепов тяжеловозов, грузоподъемностью от 20 до 40 т (2 шт.)</t>
  </si>
  <si>
    <t>Приобретение полуприцепов тяжеловозов, грузоподъемностью от 20 до 40 т (2 шт.)</t>
  </si>
  <si>
    <t>В ценах 2018 года</t>
  </si>
  <si>
    <t>КП ООО Компания Спецприцеп от 29.08.2018 №010587Т</t>
  </si>
  <si>
    <t>О.Г. Сверчкова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</si>
</sst>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_р_._-;\-* #,##0_р_._-;_-* &quot;-&quot;_р_._-;_-@_-"/>
    <numFmt numFmtId="165" formatCode="_-* #,##0.00_р_._-;\-* #,##0.00_р_._-;_-* &quot;-&quot;??_р_._-;_-@_-"/>
    <numFmt numFmtId="166" formatCode="_(* #,##0.00_);_(* \(#,##0.00\);_(* &quot;-&quot;??_);_(@_)"/>
    <numFmt numFmtId="167" formatCode="0.0"/>
    <numFmt numFmtId="168" formatCode="0.000"/>
    <numFmt numFmtId="169" formatCode="#,##0.00000"/>
    <numFmt numFmtId="170" formatCode="#,##0.00_ ;[Red]\-#,##0.00\ "/>
    <numFmt numFmtId="172" formatCode="0.00000"/>
    <numFmt numFmtId="175" formatCode="#,##0.00000_ ;[Red]\-#,##0.00000\ "/>
  </numFmts>
  <fonts count="16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u/>
      <sz val="8.4"/>
      <color indexed="12"/>
      <name val="Arial"/>
      <family val="2"/>
      <charset val="204"/>
    </font>
    <font>
      <sz val="10"/>
      <name val="Helv"/>
      <charset val="204"/>
    </font>
    <font>
      <sz val="10"/>
      <color rgb="FFFF0000"/>
      <name val="Arial"/>
      <family val="2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3" fillId="0" borderId="0"/>
    <xf numFmtId="166" fontId="7" fillId="0" borderId="0" applyFont="0" applyFill="0" applyBorder="0" applyAlignment="0" applyProtection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10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1" fillId="0" borderId="0"/>
  </cellStyleXfs>
  <cellXfs count="37">
    <xf numFmtId="0" fontId="0" fillId="0" borderId="0" xfId="0"/>
    <xf numFmtId="164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11" fillId="0" borderId="0" xfId="0" applyFont="1"/>
    <xf numFmtId="0" fontId="0" fillId="0" borderId="0" xfId="0" applyFont="1"/>
    <xf numFmtId="0" fontId="12" fillId="0" borderId="1" xfId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1" fontId="5" fillId="0" borderId="1" xfId="1" applyNumberFormat="1" applyFont="1" applyFill="1" applyBorder="1" applyAlignment="1">
      <alignment horizontal="center" vertical="center"/>
    </xf>
    <xf numFmtId="0" fontId="13" fillId="0" borderId="0" xfId="0" applyFont="1"/>
    <xf numFmtId="167" fontId="6" fillId="0" borderId="1" xfId="1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168" fontId="6" fillId="0" borderId="1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169" fontId="5" fillId="0" borderId="1" xfId="1" applyNumberFormat="1" applyFont="1" applyFill="1" applyBorder="1" applyAlignment="1">
      <alignment horizontal="center" vertical="center"/>
    </xf>
    <xf numFmtId="168" fontId="6" fillId="0" borderId="3" xfId="1" applyNumberFormat="1" applyFont="1" applyFill="1" applyBorder="1" applyAlignment="1">
      <alignment horizontal="center" vertical="center" wrapText="1"/>
    </xf>
    <xf numFmtId="14" fontId="0" fillId="0" borderId="0" xfId="0" applyNumberFormat="1" applyAlignment="1">
      <alignment wrapText="1"/>
    </xf>
    <xf numFmtId="0" fontId="7" fillId="0" borderId="0" xfId="0" applyFont="1" applyAlignment="1">
      <alignment horizontal="right" vertical="center"/>
    </xf>
    <xf numFmtId="14" fontId="7" fillId="0" borderId="0" xfId="0" applyNumberFormat="1" applyFont="1" applyAlignment="1">
      <alignment horizontal="right" vertical="center"/>
    </xf>
    <xf numFmtId="4" fontId="0" fillId="0" borderId="0" xfId="0" applyNumberFormat="1"/>
    <xf numFmtId="169" fontId="0" fillId="0" borderId="0" xfId="0" applyNumberFormat="1"/>
    <xf numFmtId="170" fontId="6" fillId="0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72" fontId="6" fillId="0" borderId="2" xfId="1" applyNumberFormat="1" applyFont="1" applyFill="1" applyBorder="1" applyAlignment="1">
      <alignment horizontal="center" vertical="center" wrapText="1"/>
    </xf>
    <xf numFmtId="175" fontId="6" fillId="0" borderId="1" xfId="1" applyNumberFormat="1" applyFont="1" applyFill="1" applyBorder="1" applyAlignment="1">
      <alignment horizontal="center" vertical="center" wrapText="1"/>
    </xf>
    <xf numFmtId="175" fontId="5" fillId="0" borderId="1" xfId="1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right"/>
    </xf>
    <xf numFmtId="14" fontId="0" fillId="0" borderId="0" xfId="0" applyNumberFormat="1" applyFont="1" applyFill="1"/>
  </cellXfs>
  <cellStyles count="17">
    <cellStyle name="Гиперссылка 2" xfId="4"/>
    <cellStyle name="Обычный" xfId="0" builtinId="0"/>
    <cellStyle name="Обычный 13" xfId="5"/>
    <cellStyle name="Обычный 2" xfId="6"/>
    <cellStyle name="Обычный 3" xfId="7"/>
    <cellStyle name="Обычный 3 2" xfId="8"/>
    <cellStyle name="Обычный 4" xfId="1"/>
    <cellStyle name="Обычный 4 2" xfId="3"/>
    <cellStyle name="Обычный 4 5" xfId="16"/>
    <cellStyle name="Обычный 6" xfId="9"/>
    <cellStyle name="Стиль 1" xfId="10"/>
    <cellStyle name="Финансовый 2" xfId="11"/>
    <cellStyle name="Финансовый 2 2" xfId="12"/>
    <cellStyle name="Финансовый 3" xfId="13"/>
    <cellStyle name="Финансовый 3 2" xfId="14"/>
    <cellStyle name="Финансовый 3 2 2" xfId="2"/>
    <cellStyle name="Финансовый 4" xfId="15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0</xdr:row>
      <xdr:rowOff>0</xdr:rowOff>
    </xdr:from>
    <xdr:ext cx="104775" cy="438150"/>
    <xdr:pic>
      <xdr:nvPicPr>
        <xdr:cNvPr id="4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5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6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7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8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9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0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1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2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3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14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15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16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17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18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9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20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21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22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23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3</xdr:col>
      <xdr:colOff>0</xdr:colOff>
      <xdr:row>11</xdr:row>
      <xdr:rowOff>0</xdr:rowOff>
    </xdr:from>
    <xdr:to>
      <xdr:col>4</xdr:col>
      <xdr:colOff>1397933</xdr:colOff>
      <xdr:row>14</xdr:row>
      <xdr:rowOff>11206</xdr:rowOff>
    </xdr:to>
    <xdr:pic>
      <xdr:nvPicPr>
        <xdr:cNvPr id="24" name="Рисунок 23"/>
        <xdr:cNvPicPr/>
      </xdr:nvPicPr>
      <xdr:blipFill rotWithShape="1">
        <a:blip xmlns:r="http://schemas.openxmlformats.org/officeDocument/2006/relationships" r:embed="rId2">
          <a:lum bright="-20000" contrast="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8211" t="8212" r="5948" b="1412"/>
        <a:stretch/>
      </xdr:blipFill>
      <xdr:spPr bwMode="auto">
        <a:xfrm>
          <a:off x="4179794" y="3821206"/>
          <a:ext cx="1397933" cy="48185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2151530</xdr:colOff>
      <xdr:row>11</xdr:row>
      <xdr:rowOff>33617</xdr:rowOff>
    </xdr:from>
    <xdr:to>
      <xdr:col>4</xdr:col>
      <xdr:colOff>1397933</xdr:colOff>
      <xdr:row>14</xdr:row>
      <xdr:rowOff>29695</xdr:rowOff>
    </xdr:to>
    <xdr:pic>
      <xdr:nvPicPr>
        <xdr:cNvPr id="26" name="Рисунок 25"/>
        <xdr:cNvPicPr/>
      </xdr:nvPicPr>
      <xdr:blipFill rotWithShape="1">
        <a:blip xmlns:r="http://schemas.openxmlformats.org/officeDocument/2006/relationships" r:embed="rId2">
          <a:lum bright="-20000" contrast="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l="8211" t="8212" r="5948" b="1412"/>
        <a:stretch/>
      </xdr:blipFill>
      <xdr:spPr bwMode="auto">
        <a:xfrm>
          <a:off x="4132730" y="4015067"/>
          <a:ext cx="1397933" cy="48185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1"/>
  <sheetViews>
    <sheetView tabSelected="1" zoomScale="85" zoomScaleNormal="85" workbookViewId="0">
      <selection activeCell="H17" sqref="H17"/>
    </sheetView>
  </sheetViews>
  <sheetFormatPr defaultRowHeight="12.75" x14ac:dyDescent="0.2"/>
  <cols>
    <col min="1" max="1" width="10.7109375" customWidth="1"/>
    <col min="2" max="2" width="21.85546875" customWidth="1"/>
    <col min="3" max="3" width="30.140625" customWidth="1"/>
    <col min="4" max="4" width="42.85546875" hidden="1" customWidth="1"/>
    <col min="5" max="5" width="42.85546875" customWidth="1"/>
    <col min="6" max="6" width="13.140625" customWidth="1"/>
    <col min="7" max="7" width="15.140625" customWidth="1"/>
    <col min="8" max="9" width="12" customWidth="1"/>
    <col min="10" max="10" width="10.28515625" customWidth="1"/>
    <col min="11" max="11" width="11.140625" customWidth="1"/>
    <col min="12" max="12" width="9.85546875" customWidth="1"/>
    <col min="13" max="13" width="11.42578125" customWidth="1"/>
    <col min="14" max="14" width="10.42578125" customWidth="1"/>
    <col min="15" max="16" width="12.42578125" customWidth="1"/>
    <col min="17" max="17" width="15.42578125" customWidth="1"/>
    <col min="18" max="18" width="12.5703125" customWidth="1"/>
    <col min="19" max="19" width="15.28515625" customWidth="1"/>
    <col min="20" max="20" width="13.7109375" customWidth="1"/>
  </cols>
  <sheetData>
    <row r="2" spans="1:20" ht="15.75" x14ac:dyDescent="0.25">
      <c r="I2" s="13" t="s">
        <v>25</v>
      </c>
    </row>
    <row r="3" spans="1:20" x14ac:dyDescent="0.2">
      <c r="I3" s="7"/>
    </row>
    <row r="4" spans="1:20" x14ac:dyDescent="0.2">
      <c r="S4" t="s">
        <v>27</v>
      </c>
    </row>
    <row r="5" spans="1:20" ht="108" x14ac:dyDescent="0.2">
      <c r="A5" s="6" t="s">
        <v>6</v>
      </c>
      <c r="B5" s="6" t="s">
        <v>0</v>
      </c>
      <c r="C5" s="6" t="s">
        <v>11</v>
      </c>
      <c r="D5" s="6" t="s">
        <v>1</v>
      </c>
      <c r="E5" s="15" t="s">
        <v>18</v>
      </c>
      <c r="F5" s="6" t="s">
        <v>7</v>
      </c>
      <c r="G5" s="19" t="s">
        <v>13</v>
      </c>
      <c r="H5" s="21" t="s">
        <v>19</v>
      </c>
      <c r="I5" s="6" t="s">
        <v>2</v>
      </c>
      <c r="J5" s="6" t="s">
        <v>3</v>
      </c>
      <c r="K5" s="6" t="s">
        <v>22</v>
      </c>
      <c r="L5" s="6" t="s">
        <v>4</v>
      </c>
      <c r="M5" s="6" t="s">
        <v>5</v>
      </c>
      <c r="N5" s="6" t="s">
        <v>21</v>
      </c>
      <c r="O5" s="6" t="s">
        <v>23</v>
      </c>
      <c r="P5" s="6" t="s">
        <v>24</v>
      </c>
      <c r="Q5" s="6" t="s">
        <v>9</v>
      </c>
      <c r="R5" s="6" t="s">
        <v>12</v>
      </c>
      <c r="S5" s="6" t="s">
        <v>8</v>
      </c>
      <c r="T5" s="9" t="s">
        <v>10</v>
      </c>
    </row>
    <row r="6" spans="1:20" x14ac:dyDescent="0.2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19">
        <v>7</v>
      </c>
      <c r="H6" s="6">
        <v>8</v>
      </c>
      <c r="I6" s="20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  <c r="P6" s="6">
        <v>15</v>
      </c>
      <c r="Q6" s="6">
        <v>16</v>
      </c>
      <c r="R6" s="6">
        <v>17</v>
      </c>
      <c r="S6" s="6">
        <v>18</v>
      </c>
      <c r="T6" s="6">
        <v>19</v>
      </c>
    </row>
    <row r="7" spans="1:20" ht="36" x14ac:dyDescent="0.2">
      <c r="A7" s="3">
        <v>2019</v>
      </c>
      <c r="B7" s="3" t="s">
        <v>20</v>
      </c>
      <c r="C7" s="3" t="s">
        <v>26</v>
      </c>
      <c r="D7" s="17" t="s">
        <v>17</v>
      </c>
      <c r="E7" s="31" t="s">
        <v>28</v>
      </c>
      <c r="F7" s="14">
        <f>G7*1.18</f>
        <v>1934.4619453999999</v>
      </c>
      <c r="G7" s="32">
        <v>1639.37453</v>
      </c>
      <c r="H7" s="22">
        <v>2.35</v>
      </c>
      <c r="I7" s="24">
        <v>1</v>
      </c>
      <c r="J7" s="24">
        <v>1</v>
      </c>
      <c r="K7" s="24">
        <v>1</v>
      </c>
      <c r="L7" s="24">
        <v>1</v>
      </c>
      <c r="M7" s="24">
        <v>1</v>
      </c>
      <c r="N7" s="24">
        <v>1</v>
      </c>
      <c r="O7" s="16">
        <v>1</v>
      </c>
      <c r="P7" s="16">
        <v>1</v>
      </c>
      <c r="Q7" s="30">
        <f t="shared" ref="Q7" si="0">ROUND((G7+H7)*I7*J7*K7*L7*M7*N7*O7*P7,5)</f>
        <v>1641.72453</v>
      </c>
      <c r="R7" s="18">
        <v>1</v>
      </c>
      <c r="S7" s="30">
        <f>Q7*R7</f>
        <v>1641.72453</v>
      </c>
      <c r="T7" s="33">
        <f>(S7-H7)*1.18+H7</f>
        <v>1936.8119453999998</v>
      </c>
    </row>
    <row r="8" spans="1:20" ht="47.25" customHeight="1" x14ac:dyDescent="0.2">
      <c r="A8" s="3">
        <v>2022</v>
      </c>
      <c r="B8" s="3" t="s">
        <v>20</v>
      </c>
      <c r="C8" s="3" t="s">
        <v>26</v>
      </c>
      <c r="D8" s="17" t="s">
        <v>17</v>
      </c>
      <c r="E8" s="31" t="s">
        <v>28</v>
      </c>
      <c r="F8" s="14">
        <f t="shared" ref="F8" si="1">G8*1.18</f>
        <v>2433</v>
      </c>
      <c r="G8" s="32">
        <f>2433/1.18</f>
        <v>2061.8644067796613</v>
      </c>
      <c r="H8" s="22">
        <v>2.35</v>
      </c>
      <c r="I8" s="16">
        <v>1</v>
      </c>
      <c r="J8" s="16">
        <v>1.05</v>
      </c>
      <c r="K8" s="16">
        <v>1.044</v>
      </c>
      <c r="L8" s="16">
        <v>1.042</v>
      </c>
      <c r="M8" s="16">
        <v>1.0429999999999999</v>
      </c>
      <c r="N8" s="16">
        <v>1</v>
      </c>
      <c r="O8" s="16">
        <v>1</v>
      </c>
      <c r="P8" s="16">
        <v>1</v>
      </c>
      <c r="Q8" s="30">
        <f>ROUND((G8+H8)*I8*J8*K8*L8*M8*N8*O8*P8,5)</f>
        <v>2459.2157400000001</v>
      </c>
      <c r="R8" s="18">
        <v>1</v>
      </c>
      <c r="S8" s="30">
        <f t="shared" ref="S8" si="2">Q8*R8</f>
        <v>2459.2157400000001</v>
      </c>
      <c r="T8" s="33">
        <f>(S8-H8)*1.2+H8</f>
        <v>2950.5888880000002</v>
      </c>
    </row>
    <row r="9" spans="1:20" ht="19.5" customHeight="1" x14ac:dyDescent="0.2">
      <c r="A9" s="5" t="s">
        <v>14</v>
      </c>
      <c r="B9" s="1"/>
      <c r="C9" s="1"/>
      <c r="D9" s="3"/>
      <c r="E9" s="3"/>
      <c r="F9" s="10"/>
      <c r="G9" s="10"/>
      <c r="H9" s="10"/>
      <c r="I9" s="4"/>
      <c r="J9" s="2"/>
      <c r="K9" s="2"/>
      <c r="L9" s="2"/>
      <c r="M9" s="2"/>
      <c r="N9" s="2"/>
      <c r="O9" s="2"/>
      <c r="P9" s="2"/>
      <c r="Q9" s="10"/>
      <c r="R9" s="12">
        <f>SUM(R7:R8)</f>
        <v>2</v>
      </c>
      <c r="S9" s="23">
        <f>SUM(S7:S8)</f>
        <v>4100.9402700000001</v>
      </c>
      <c r="T9" s="34">
        <f>SUM(T7:T8)</f>
        <v>4887.4008334</v>
      </c>
    </row>
    <row r="11" spans="1:20" x14ac:dyDescent="0.2">
      <c r="D11" s="8"/>
      <c r="E11" s="8"/>
      <c r="F11" s="8"/>
      <c r="G11" s="8"/>
      <c r="H11" s="8"/>
      <c r="I11" s="8"/>
      <c r="J11" s="8"/>
      <c r="S11" s="28"/>
      <c r="T11" s="28"/>
    </row>
    <row r="12" spans="1:20" x14ac:dyDescent="0.2">
      <c r="C12" s="8" t="s">
        <v>15</v>
      </c>
      <c r="E12" s="35" t="s">
        <v>29</v>
      </c>
      <c r="F12" s="26"/>
      <c r="G12" s="8"/>
      <c r="H12" s="8"/>
      <c r="I12" s="8"/>
      <c r="J12" s="8"/>
      <c r="S12" s="28"/>
      <c r="T12" s="28"/>
    </row>
    <row r="13" spans="1:20" x14ac:dyDescent="0.2">
      <c r="C13" s="8" t="s">
        <v>16</v>
      </c>
      <c r="E13" s="36">
        <v>43427</v>
      </c>
      <c r="F13" s="27"/>
      <c r="G13" s="8"/>
      <c r="H13" s="8"/>
      <c r="I13" s="8"/>
      <c r="J13" s="8"/>
      <c r="S13" s="29"/>
      <c r="T13" s="29"/>
    </row>
    <row r="14" spans="1:20" x14ac:dyDescent="0.2">
      <c r="G14" s="8"/>
      <c r="H14" s="8"/>
      <c r="I14" s="8"/>
      <c r="J14" s="8"/>
    </row>
    <row r="15" spans="1:20" x14ac:dyDescent="0.2">
      <c r="E15" s="8"/>
      <c r="G15" s="8"/>
      <c r="H15" s="8"/>
      <c r="I15" s="8"/>
      <c r="J15" s="8"/>
    </row>
    <row r="16" spans="1:20" x14ac:dyDescent="0.2">
      <c r="G16" s="8"/>
      <c r="H16" s="8"/>
      <c r="I16" s="8"/>
      <c r="J16" s="8"/>
      <c r="T16" s="29"/>
    </row>
    <row r="17" spans="3:10" x14ac:dyDescent="0.2">
      <c r="C17" s="11"/>
      <c r="E17" s="25"/>
      <c r="G17" s="8"/>
      <c r="H17" s="8"/>
      <c r="I17" s="8"/>
      <c r="J17" s="8"/>
    </row>
    <row r="18" spans="3:10" x14ac:dyDescent="0.2">
      <c r="D18" s="8"/>
      <c r="E18" s="8"/>
      <c r="F18" s="8"/>
      <c r="G18" s="8"/>
      <c r="H18" s="8"/>
      <c r="I18" s="8"/>
      <c r="J18" s="8"/>
    </row>
    <row r="19" spans="3:10" x14ac:dyDescent="0.2">
      <c r="D19" s="8"/>
      <c r="E19" s="8"/>
      <c r="F19" s="8"/>
      <c r="G19" s="8"/>
      <c r="H19" s="8"/>
      <c r="I19" s="8"/>
      <c r="J19" s="8"/>
    </row>
    <row r="20" spans="3:10" x14ac:dyDescent="0.2">
      <c r="D20" s="8"/>
      <c r="E20" s="8"/>
      <c r="F20" s="8"/>
      <c r="G20" s="8"/>
      <c r="H20" s="8"/>
      <c r="I20" s="8"/>
      <c r="J20" s="8"/>
    </row>
    <row r="21" spans="3:10" x14ac:dyDescent="0.2">
      <c r="D21" s="8"/>
      <c r="E21" s="8"/>
      <c r="F21" s="8"/>
      <c r="G21" s="8"/>
      <c r="H21" s="8"/>
      <c r="I21" s="8"/>
      <c r="J21" s="8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komi0570</dc:creator>
  <cp:lastModifiedBy>Силин Сергей Васильевич</cp:lastModifiedBy>
  <dcterms:created xsi:type="dcterms:W3CDTF">2016-09-22T13:10:44Z</dcterms:created>
  <dcterms:modified xsi:type="dcterms:W3CDTF">2019-02-11T11:30:42Z</dcterms:modified>
</cp:coreProperties>
</file>